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 - Oprava oploce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'2021 - Oprava oplocení'!$C$124:$K$167</definedName>
    <definedName name="_xlnm.Print_Area" localSheetId="1">'2021 - Oprava oplocení'!$C$4:$J$76,'2021 - Oprava oplocení'!$C$82:$J$106,'2021 - Oprava oplocení'!$C$112:$J$167</definedName>
    <definedName name="_xlnm.Print_Titles" localSheetId="1">'2021 - Oprava oplocení'!$124:$124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7"/>
  <c r="BH167"/>
  <c r="BG167"/>
  <c r="BF167"/>
  <c r="T167"/>
  <c r="T166"/>
  <c r="T165"/>
  <c r="R167"/>
  <c r="R166"/>
  <c r="R165"/>
  <c r="P167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121"/>
  <c r="J14"/>
  <c r="J12"/>
  <c r="J89"/>
  <c r="E7"/>
  <c r="E85"/>
  <c i="1" r="L90"/>
  <c r="AM90"/>
  <c r="AM89"/>
  <c r="L89"/>
  <c r="AM87"/>
  <c r="L87"/>
  <c r="L85"/>
  <c r="L84"/>
  <c i="2" r="J167"/>
  <c r="BK164"/>
  <c r="J163"/>
  <c r="BK162"/>
  <c r="BK161"/>
  <c r="BK159"/>
  <c r="BK158"/>
  <c r="J157"/>
  <c r="BK156"/>
  <c r="J155"/>
  <c r="BK150"/>
  <c r="BK145"/>
  <c r="BK144"/>
  <c r="BK141"/>
  <c r="BK137"/>
  <c r="J134"/>
  <c r="BK133"/>
  <c r="J130"/>
  <c r="J128"/>
  <c r="BK167"/>
  <c r="J164"/>
  <c r="BK163"/>
  <c r="J162"/>
  <c r="J160"/>
  <c r="J159"/>
  <c r="J158"/>
  <c r="BK157"/>
  <c r="J156"/>
  <c r="BK155"/>
  <c r="BK154"/>
  <c r="J151"/>
  <c r="J148"/>
  <c r="BK147"/>
  <c r="J146"/>
  <c r="J145"/>
  <c r="BK142"/>
  <c r="BK140"/>
  <c r="J138"/>
  <c r="BK136"/>
  <c r="BK135"/>
  <c r="BK132"/>
  <c r="J131"/>
  <c i="1" r="AS94"/>
  <c i="2" r="J154"/>
  <c r="BK151"/>
  <c r="J150"/>
  <c r="BK148"/>
  <c r="J147"/>
  <c r="BK146"/>
  <c r="J144"/>
  <c r="J142"/>
  <c r="J141"/>
  <c r="J140"/>
  <c r="BK138"/>
  <c r="J137"/>
  <c r="J136"/>
  <c r="BK134"/>
  <c r="BK129"/>
  <c r="J161"/>
  <c r="BK160"/>
  <c r="J135"/>
  <c r="J133"/>
  <c r="BK131"/>
  <c r="J132"/>
  <c r="BK130"/>
  <c r="J129"/>
  <c r="BK128"/>
  <c l="1" r="BK127"/>
  <c r="P127"/>
  <c r="R127"/>
  <c r="T127"/>
  <c r="BK139"/>
  <c r="J139"/>
  <c r="J99"/>
  <c r="P139"/>
  <c r="R139"/>
  <c r="T139"/>
  <c r="BK143"/>
  <c r="J143"/>
  <c r="J100"/>
  <c r="P143"/>
  <c r="R143"/>
  <c r="T143"/>
  <c r="BK149"/>
  <c r="J149"/>
  <c r="J101"/>
  <c r="P149"/>
  <c r="R149"/>
  <c r="T149"/>
  <c r="BK153"/>
  <c r="J153"/>
  <c r="J103"/>
  <c r="P153"/>
  <c r="P152"/>
  <c r="R153"/>
  <c r="R152"/>
  <c r="T153"/>
  <c r="T152"/>
  <c r="F91"/>
  <c r="J92"/>
  <c r="J119"/>
  <c r="F122"/>
  <c r="BE131"/>
  <c r="E115"/>
  <c r="BE129"/>
  <c r="BE134"/>
  <c r="BE132"/>
  <c r="BE137"/>
  <c r="BE141"/>
  <c r="BE144"/>
  <c r="BE146"/>
  <c r="BE147"/>
  <c r="BE148"/>
  <c r="BE150"/>
  <c r="J91"/>
  <c r="BE128"/>
  <c r="BE130"/>
  <c r="BE133"/>
  <c r="BE142"/>
  <c r="BE145"/>
  <c r="BE151"/>
  <c r="BE156"/>
  <c r="BE159"/>
  <c r="BE161"/>
  <c r="BE135"/>
  <c r="BE136"/>
  <c r="BE138"/>
  <c r="BE140"/>
  <c r="BE154"/>
  <c r="BE155"/>
  <c r="BE157"/>
  <c r="BE158"/>
  <c r="BE160"/>
  <c r="BE162"/>
  <c r="BE163"/>
  <c r="BE164"/>
  <c r="BE167"/>
  <c r="BK166"/>
  <c r="J166"/>
  <c r="J105"/>
  <c r="F34"/>
  <c i="1" r="BA95"/>
  <c r="BA94"/>
  <c r="AW94"/>
  <c r="AK30"/>
  <c i="2" r="F35"/>
  <c i="1" r="BB95"/>
  <c r="BB94"/>
  <c r="AX94"/>
  <c i="2" r="J34"/>
  <c i="1" r="AW95"/>
  <c i="2" r="F36"/>
  <c i="1" r="BC95"/>
  <c r="BC94"/>
  <c r="W32"/>
  <c i="2" r="F37"/>
  <c i="1" r="BD95"/>
  <c r="BD94"/>
  <c r="W33"/>
  <c i="2" l="1" r="P126"/>
  <c r="P125"/>
  <c i="1" r="AU95"/>
  <c i="2" r="BK126"/>
  <c r="J126"/>
  <c r="J97"/>
  <c r="R126"/>
  <c r="R125"/>
  <c r="T126"/>
  <c r="T125"/>
  <c r="J127"/>
  <c r="J98"/>
  <c r="BK152"/>
  <c r="J152"/>
  <c r="J102"/>
  <c r="BK165"/>
  <c r="J165"/>
  <c r="J104"/>
  <c i="1" r="AU94"/>
  <c i="2" r="F33"/>
  <c i="1" r="AZ95"/>
  <c r="AZ94"/>
  <c r="W29"/>
  <c r="W31"/>
  <c r="AY94"/>
  <c r="W30"/>
  <c i="2" r="J33"/>
  <c i="1" r="AV95"/>
  <c r="AT95"/>
  <c i="2" l="1" r="BK125"/>
  <c r="J125"/>
  <c r="J96"/>
  <c i="1" r="AV94"/>
  <c r="AK29"/>
  <c l="1" r="AT94"/>
  <c i="2" r="J30"/>
  <c i="1" r="AG95"/>
  <c r="AG94"/>
  <c r="AK26"/>
  <c r="AK35"/>
  <c l="1" r="AN95"/>
  <c i="2" r="J39"/>
  <c i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<sst xmlns="http://schemas.openxmlformats.org/spreadsheetml/2006/main">
  <si>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</si>
  <si>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</si>
  <si>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</si>
  <si>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</si>
  <si>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</si>
  <si>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{26cb3d4f-161d-458d-a845-982b6614ce2f}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</si>
  <si>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</si>
  <si>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</si>
  <si>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</si>
  <si>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</si>
  <si>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</si>
  <si>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</si>
  <si>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</si>
  <si>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</si>
  <si>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</si>
  <si>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</si>
  <si>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</si>
  <si>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Pelléova vila</t>
  </si>
  <si>
    <t>KSO:</t>
  </si>
  <si>
    <t>CC-CZ:</t>
  </si>
  <si>
    <t>Místo:</t>
  </si>
  <si>
    <t xml:space="preserve"> </t>
  </si>
  <si>
    <t>Datum:</t>
  </si>
  <si>
    <t>25. 1. 2021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</si>
  <si>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</si>
  <si>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</si>
  <si>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</si>
  <si>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</si>
  <si>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</si>
  <si>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</si>
  <si>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</si>
  <si>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</si>
  <si>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</si>
  <si>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</si>
  <si>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</si>
  <si>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</si>
  <si>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</si>
  <si>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</si>
  <si>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</si>
  <si>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</si>
  <si>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</si>
  <si>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</si>
  <si>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</si>
  <si>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</si>
  <si>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</si>
  <si>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</si>
  <si>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</si>
  <si>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</si>
  <si>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</si>
  <si>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</si>
  <si>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</si>
  <si>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</si>
  <si>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</si>
  <si>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</si>
  <si>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</si>
  <si>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</si>
  <si>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</si>
  <si>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</si>
  <si>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</si>
  <si>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</si>
  <si>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</si>
  <si>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</si>
  <si>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</si>
  <si>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</si>
  <si>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</si>
  <si>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</si>
  <si>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</si>
  <si>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</si>
  <si>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</si>
  <si>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</si>
  <si>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</si>
  <si>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</si>
  <si>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</si>
  <si>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</si>
  <si>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</si>
  <si>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</si>
  <si>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</si>
  <si>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</si>
  <si>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</t>
  </si>
  <si>
    <t>Oprava oplocení</t>
  </si>
  <si>
    <t>STA</t>
  </si>
  <si>
    <t>1</t>
  </si>
  <si>
    <t>{c41d98fb-4547-4b66-bace-6f6d6b057ea7}</t>
  </si>
  <si>
    <t>2</t>
  </si>
  <si>
    <t>KRYCÍ LIST SOUPISU PRACÍ</t>
  </si>
  <si>
    <t>Objekt:</t>
  </si>
  <si>
    <t>2021 - Oprava oplocení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</si>
  <si>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</si>
  <si>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</si>
  <si>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</si>
  <si>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</si>
  <si>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</si>
  <si>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</si>
  <si>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</si>
  <si>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</si>
  <si>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</si>
  <si>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</si>
  <si>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</si>
  <si>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</si>
  <si>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</si>
  <si>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</si>
  <si>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</si>
  <si>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</si>
  <si>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</si>
  <si>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</si>
  <si>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</si>
  <si>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</si>
  <si>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</si>
  <si>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</si>
  <si>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</si>
  <si>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</si>
  <si>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</si>
  <si>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</si>
  <si>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</si>
  <si>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</si>
  <si>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</si>
  <si>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</si>
  <si>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</si>
  <si>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</si>
  <si>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19</t>
  </si>
  <si>
    <t>K</t>
  </si>
  <si>
    <t>622321131</t>
  </si>
  <si>
    <t>Potažení vnějších stěn vápenocementovým aktivovaným štukem tloušťky do 3 mm</t>
  </si>
  <si>
    <t>m2</t>
  </si>
  <si>
    <t>4</t>
  </si>
  <si>
    <t>1742873114</t>
  </si>
  <si>
    <t>22</t>
  </si>
  <si>
    <t>622335102</t>
  </si>
  <si>
    <t>Oprava cementové hladké omítky vnějších stěn v rozsahu do 30%</t>
  </si>
  <si>
    <t>-988579672</t>
  </si>
  <si>
    <t>33</t>
  </si>
  <si>
    <t>623135002</t>
  </si>
  <si>
    <t>Vyrovnání podkladu vnějších pilířů nebo sloupů maltou cementovou tl do 10 mm</t>
  </si>
  <si>
    <t>-505717750</t>
  </si>
  <si>
    <t>30</t>
  </si>
  <si>
    <t>623321131</t>
  </si>
  <si>
    <t>Potažení vnějších pilířů nebo sloupů vápenocementovým aktivovaným vápenným štukem tloušťky do 3 mm</t>
  </si>
  <si>
    <t>-1540019749</t>
  </si>
  <si>
    <t>32</t>
  </si>
  <si>
    <t>623331191</t>
  </si>
  <si>
    <t>Příplatek k cementové omítce vnějších pilířů nebo sloupů za každých dalších 5 mm tloušťky ručně</t>
  </si>
  <si>
    <t>939705254</t>
  </si>
  <si>
    <t>5</t>
  </si>
  <si>
    <t>629995101</t>
  </si>
  <si>
    <t>Očištění vnějších ploch tlakovou vodou</t>
  </si>
  <si>
    <t>-929695449</t>
  </si>
  <si>
    <t>34</t>
  </si>
  <si>
    <t>629999032</t>
  </si>
  <si>
    <t xml:space="preserve">Příplatek k omítce vnějších povrchů za zvýšenou pracnost </t>
  </si>
  <si>
    <t>-9851863</t>
  </si>
  <si>
    <t>26</t>
  </si>
  <si>
    <t>632451421</t>
  </si>
  <si>
    <t>Doplnění cementového potěru hlazeného pl do 1 m2 tl do 20 mm</t>
  </si>
  <si>
    <t>-1613142081</t>
  </si>
  <si>
    <t>23</t>
  </si>
  <si>
    <t>632459122</t>
  </si>
  <si>
    <t>Příplatek k potěrům tl do 20 mm za sklon přes 15 do 30°</t>
  </si>
  <si>
    <t>-1069210891</t>
  </si>
  <si>
    <t>24</t>
  </si>
  <si>
    <t>632459172</t>
  </si>
  <si>
    <t>Příplatek k potěrům tl do 20 mm za plochu do 5 m2</t>
  </si>
  <si>
    <t>218134966</t>
  </si>
  <si>
    <t>27</t>
  </si>
  <si>
    <t>632902211</t>
  </si>
  <si>
    <t>Příprava zatvrdlého povrchu betonových mazanin pro cementový potěr cementovým mlékem s přísadou</t>
  </si>
  <si>
    <t>569402086</t>
  </si>
  <si>
    <t>9</t>
  </si>
  <si>
    <t>Ostatní konstrukce a práce, bourání</t>
  </si>
  <si>
    <t>29</t>
  </si>
  <si>
    <t>965045113</t>
  </si>
  <si>
    <t>Bourání potěrů cementových nebo pískocementových tl do 50 mm pl přes 4 m2</t>
  </si>
  <si>
    <t>-47543064</t>
  </si>
  <si>
    <t>16</t>
  </si>
  <si>
    <t>978036131</t>
  </si>
  <si>
    <t>Otlučení (osekání) cementových omítek vnějších ploch v rozsahu do 20 %</t>
  </si>
  <si>
    <t>-969855228</t>
  </si>
  <si>
    <t>985131311</t>
  </si>
  <si>
    <t>Ruční dočištění ploch stěn, rubu kleneb a podlah ocelovými kartáči</t>
  </si>
  <si>
    <t>-62128490</t>
  </si>
  <si>
    <t>997</t>
  </si>
  <si>
    <t>Přesun sutě</t>
  </si>
  <si>
    <t>43</t>
  </si>
  <si>
    <t>997013211</t>
  </si>
  <si>
    <t>Vnitrostaveništní doprava suti a vybouraných hmot pro budovy v do 6 m ručně</t>
  </si>
  <si>
    <t>t</t>
  </si>
  <si>
    <t>798054946</t>
  </si>
  <si>
    <t>44</t>
  </si>
  <si>
    <t>997013219</t>
  </si>
  <si>
    <t>Příplatek k vnitrostaveništní dopravě suti a vybouraných hmot za zvětšenou dopravu suti ZKD 10 m</t>
  </si>
  <si>
    <t>751836740</t>
  </si>
  <si>
    <t>45</t>
  </si>
  <si>
    <t>997013501</t>
  </si>
  <si>
    <t>Odvoz suti a vybouraných hmot na skládku nebo meziskládku do 1 km se složením</t>
  </si>
  <si>
    <t>-1716513206</t>
  </si>
  <si>
    <t>46</t>
  </si>
  <si>
    <t>997013509</t>
  </si>
  <si>
    <t>Příplatek k odvozu suti a vybouraných hmot na skládku ZKD 1 km přes 1 km</t>
  </si>
  <si>
    <t>-1259702195</t>
  </si>
  <si>
    <t>47</t>
  </si>
  <si>
    <t>997013631</t>
  </si>
  <si>
    <t>Poplatek za uložení na skládce (skládkovné) stavebního odpadu směsného kód odpadu 17 09 04</t>
  </si>
  <si>
    <t>-1986684144</t>
  </si>
  <si>
    <t>998</t>
  </si>
  <si>
    <t>Přesun hmot</t>
  </si>
  <si>
    <t>41</t>
  </si>
  <si>
    <t>998018001</t>
  </si>
  <si>
    <t>Přesun hmot ruční pro budovy v do 6 m</t>
  </si>
  <si>
    <t>-816831</t>
  </si>
  <si>
    <t>42</t>
  </si>
  <si>
    <t>998018011</t>
  </si>
  <si>
    <t>Příplatek k ručnímu přesunu hmot pro budovy zděné za zvětšený přesun ZKD 100 m</t>
  </si>
  <si>
    <t>559402290</t>
  </si>
  <si>
    <t>PSV</t>
  </si>
  <si>
    <t>Práce a dodávky PSV</t>
  </si>
  <si>
    <t>783</t>
  </si>
  <si>
    <t>Dokončovací práce - nátěry</t>
  </si>
  <si>
    <t>38</t>
  </si>
  <si>
    <t>783000103</t>
  </si>
  <si>
    <t>Ochrana podlah nebo vodorovných ploch při provádění nátěrů položením fólie</t>
  </si>
  <si>
    <t>1710886933</t>
  </si>
  <si>
    <t>39</t>
  </si>
  <si>
    <t>M</t>
  </si>
  <si>
    <t>58124844</t>
  </si>
  <si>
    <t>fólie pro malířské potřeby zakrývací tl 25µ 4x5m</t>
  </si>
  <si>
    <t>-405060788</t>
  </si>
  <si>
    <t>8</t>
  </si>
  <si>
    <t>783301303</t>
  </si>
  <si>
    <t>Bezoplachové odrezivění zámečnických konstrukcí</t>
  </si>
  <si>
    <t>-1518456369</t>
  </si>
  <si>
    <t>13</t>
  </si>
  <si>
    <t>783306809</t>
  </si>
  <si>
    <t>Odstranění nátěru ze zámečnických konstrukcí okartáčováním</t>
  </si>
  <si>
    <t>-112481004</t>
  </si>
  <si>
    <t>10</t>
  </si>
  <si>
    <t>783314203</t>
  </si>
  <si>
    <t>Základní antikorozní jednonásobný syntetický samozákladující nátěr zámečnických konstrukcí</t>
  </si>
  <si>
    <t>104114940</t>
  </si>
  <si>
    <t>11</t>
  </si>
  <si>
    <t>783315101</t>
  </si>
  <si>
    <t>Mezinátěr jednonásobný syntetický standardní zámečnických konstrukcí</t>
  </si>
  <si>
    <t>858330991</t>
  </si>
  <si>
    <t>783317101</t>
  </si>
  <si>
    <t>Krycí jednonásobný syntetický standardní nátěr zámečnických konstrukcí</t>
  </si>
  <si>
    <t>-1291191006</t>
  </si>
  <si>
    <t>40</t>
  </si>
  <si>
    <t>783806811</t>
  </si>
  <si>
    <t>Odstranění nátěrů z omítek oškrábáním</t>
  </si>
  <si>
    <t>-1020924122</t>
  </si>
  <si>
    <t>35</t>
  </si>
  <si>
    <t>783822121</t>
  </si>
  <si>
    <t>Tmelení prasklin šířky do 15 mm na omítkách disperzním tmelem</t>
  </si>
  <si>
    <t>m</t>
  </si>
  <si>
    <t>-637043728</t>
  </si>
  <si>
    <t>36</t>
  </si>
  <si>
    <t>783823183</t>
  </si>
  <si>
    <t>Penetrační silikátový nátěr omítek stupně členitosti 5</t>
  </si>
  <si>
    <t>-316068086</t>
  </si>
  <si>
    <t>37</t>
  </si>
  <si>
    <t>783826313</t>
  </si>
  <si>
    <t>Mikroarmovací silikátový nátěr omítek</t>
  </si>
  <si>
    <t>1903920351</t>
  </si>
  <si>
    <t>VRN</t>
  </si>
  <si>
    <t>Vedlejší rozpočtové náklady</t>
  </si>
  <si>
    <t>VRN3</t>
  </si>
  <si>
    <t>Zařízení staveniště</t>
  </si>
  <si>
    <t>48</t>
  </si>
  <si>
    <t>030001000</t>
  </si>
  <si>
    <t>den</t>
  </si>
  <si>
    <t>1024</t>
  </si>
  <si>
    <t>1710504438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</si>
</sst>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Pelléova vila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25. 1. 2021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'2021 - Oprava oplocení'!J30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'2021 - Oprava oplocení'!P125</f>
        <v>0</v>
      </c>
      <c r="AV95" s="125">
        <f>'2021 - Oprava oplocení'!J33</f>
        <v>0</v>
      </c>
      <c r="AW95" s="125">
        <f>'2021 - Oprava oplocení'!J34</f>
        <v>0</v>
      </c>
      <c r="AX95" s="125">
        <f>'2021 - Oprava oplocení'!J35</f>
        <v>0</v>
      </c>
      <c r="AY95" s="125">
        <f>'2021 - Oprava oplocení'!J36</f>
        <v>0</v>
      </c>
      <c r="AZ95" s="125">
        <f>'2021 - Oprava oplocení'!F33</f>
        <v>0</v>
      </c>
      <c r="BA95" s="125">
        <f>'2021 - Oprava oplocení'!F34</f>
        <v>0</v>
      </c>
      <c r="BB95" s="125">
        <f>'2021 - Oprava oplocení'!F35</f>
        <v>0</v>
      </c>
      <c r="BC95" s="125">
        <f>'2021 - Oprava oplocení'!F36</f>
        <v>0</v>
      </c>
      <c r="BD95" s="127">
        <f>'2021 - Oprava oplocení'!F37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UmR16cOygGXt/BtRWhZpBSIiQjAXa/AEUdwei8oh74VedOvakb7xTuOckgpVEIxv2ny8Ct0dRKnR99C7nZ1ytA==" hashValue="0NC2sWCRE86KZdrcdRYIVOFU2AFxWnaN1m4kvU4r1duJh0FGY0wNFcQ1zs+NfnYXTflb1e0FtQLe4oxzo4B02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 - Oprava oploc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Pelléova vila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25. 1. 2021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ROUND((SUM(BE125:BE167)),  2)</f>
        <v>0</v>
      </c>
      <c r="G33" s="35"/>
      <c r="H33" s="35"/>
      <c r="I33" s="148">
        <v>0.20999999999999999</v>
      </c>
      <c r="J33" s="147">
        <f>ROUND(((SUM(BE125:BE167))*I33),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ROUND((SUM(BF125:BF167)),  2)</f>
        <v>0</v>
      </c>
      <c r="G34" s="35"/>
      <c r="H34" s="35"/>
      <c r="I34" s="148">
        <v>0.14999999999999999</v>
      </c>
      <c r="J34" s="147">
        <f>ROUND(((SUM(BF125:BF167))*I34),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ROUND((SUM(BG125:BG167)),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ROUND((SUM(BH125:BH167)),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ROUND((SUM(BI125:BI167)),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Pelléova vila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2021 - Oprava oplocení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J126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J127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J139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J143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J149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2"/>
      <c r="C102" s="173"/>
      <c r="D102" s="174" t="s">
        <v>97</v>
      </c>
      <c r="E102" s="175"/>
      <c r="F102" s="175"/>
      <c r="G102" s="175"/>
      <c r="H102" s="175"/>
      <c r="I102" s="175"/>
      <c r="J102" s="176">
        <f>J152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J153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99</v>
      </c>
      <c r="E104" s="175"/>
      <c r="F104" s="175"/>
      <c r="G104" s="175"/>
      <c r="H104" s="175"/>
      <c r="I104" s="175"/>
      <c r="J104" s="176">
        <f>J165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J166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67" t="str">
        <f>E7</f>
        <v>Pelléova vila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85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2021 - Oprava oplocení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29" t="s">
        <v>22</v>
      </c>
      <c r="J119" s="76" t="str">
        <f>IF(J12="","",J12)</f>
        <v>25. 1. 2021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4"/>
      <c r="B124" s="185"/>
      <c r="C124" s="186" t="s">
        <v>102</v>
      </c>
      <c r="D124" s="187" t="s">
        <v>58</v>
      </c>
      <c r="E124" s="187" t="s">
        <v>54</v>
      </c>
      <c r="F124" s="187" t="s">
        <v>55</v>
      </c>
      <c r="G124" s="187" t="s">
        <v>103</v>
      </c>
      <c r="H124" s="187" t="s">
        <v>104</v>
      </c>
      <c r="I124" s="187" t="s">
        <v>105</v>
      </c>
      <c r="J124" s="188" t="s">
        <v>89</v>
      </c>
      <c r="K124" s="189" t="s">
        <v>106</v>
      </c>
      <c r="L124" s="190"/>
      <c r="M124" s="97" t="s">
        <v>1</v>
      </c>
      <c r="N124" s="98" t="s">
        <v>37</v>
      </c>
      <c r="O124" s="98" t="s">
        <v>107</v>
      </c>
      <c r="P124" s="98" t="s">
        <v>108</v>
      </c>
      <c r="Q124" s="98" t="s">
        <v>109</v>
      </c>
      <c r="R124" s="98" t="s">
        <v>110</v>
      </c>
      <c r="S124" s="98" t="s">
        <v>111</v>
      </c>
      <c r="T124" s="99" t="s">
        <v>112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5"/>
      <c r="B125" s="36"/>
      <c r="C125" s="104" t="s">
        <v>113</v>
      </c>
      <c r="D125" s="37"/>
      <c r="E125" s="37"/>
      <c r="F125" s="37"/>
      <c r="G125" s="37"/>
      <c r="H125" s="37"/>
      <c r="I125" s="37"/>
      <c r="J125" s="191">
        <f>BK125</f>
        <v>0</v>
      </c>
      <c r="K125" s="37"/>
      <c r="L125" s="41"/>
      <c r="M125" s="100"/>
      <c r="N125" s="192"/>
      <c r="O125" s="101"/>
      <c r="P125" s="193">
        <f>P126+P152+P165</f>
        <v>0</v>
      </c>
      <c r="Q125" s="101"/>
      <c r="R125" s="193">
        <f>R126+R152+R165</f>
        <v>8.3018889500000004</v>
      </c>
      <c r="S125" s="101"/>
      <c r="T125" s="194">
        <f>T126+T152+T165</f>
        <v>5.02942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91</v>
      </c>
      <c r="BK125" s="195">
        <f>BK126+BK152+BK165</f>
        <v>0</v>
      </c>
    </row>
    <row r="126" s="12" customFormat="1" ht="25.92" customHeight="1">
      <c r="A126" s="12"/>
      <c r="B126" s="196"/>
      <c r="C126" s="197"/>
      <c r="D126" s="198" t="s">
        <v>72</v>
      </c>
      <c r="E126" s="199" t="s">
        <v>114</v>
      </c>
      <c r="F126" s="199" t="s">
        <v>115</v>
      </c>
      <c r="G126" s="197"/>
      <c r="H126" s="197"/>
      <c r="I126" s="200"/>
      <c r="J126" s="201">
        <f>BK126</f>
        <v>0</v>
      </c>
      <c r="K126" s="197"/>
      <c r="L126" s="202"/>
      <c r="M126" s="203"/>
      <c r="N126" s="204"/>
      <c r="O126" s="204"/>
      <c r="P126" s="205">
        <f>P127+P139+P143+P149</f>
        <v>0</v>
      </c>
      <c r="Q126" s="204"/>
      <c r="R126" s="205">
        <f>R127+R139+R143+R149</f>
        <v>7.6852918199999998</v>
      </c>
      <c r="S126" s="204"/>
      <c r="T126" s="206">
        <f>T127+T139+T143+T149</f>
        <v>5.02942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81</v>
      </c>
      <c r="AT126" s="208" t="s">
        <v>72</v>
      </c>
      <c r="AU126" s="208" t="s">
        <v>73</v>
      </c>
      <c r="AY126" s="207" t="s">
        <v>116</v>
      </c>
      <c r="BK126" s="209">
        <f>BK127+BK139+BK143+BK149</f>
        <v>0</v>
      </c>
    </row>
    <row r="127" s="12" customFormat="1" ht="22.8" customHeight="1">
      <c r="A127" s="12"/>
      <c r="B127" s="196"/>
      <c r="C127" s="197"/>
      <c r="D127" s="198" t="s">
        <v>72</v>
      </c>
      <c r="E127" s="210" t="s">
        <v>117</v>
      </c>
      <c r="F127" s="210" t="s">
        <v>118</v>
      </c>
      <c r="G127" s="197"/>
      <c r="H127" s="197"/>
      <c r="I127" s="200"/>
      <c r="J127" s="211">
        <f>BK127</f>
        <v>0</v>
      </c>
      <c r="K127" s="197"/>
      <c r="L127" s="202"/>
      <c r="M127" s="203"/>
      <c r="N127" s="204"/>
      <c r="O127" s="204"/>
      <c r="P127" s="205">
        <f>SUM(P128:P138)</f>
        <v>0</v>
      </c>
      <c r="Q127" s="204"/>
      <c r="R127" s="205">
        <f>SUM(R128:R138)</f>
        <v>7.6852918199999998</v>
      </c>
      <c r="S127" s="204"/>
      <c r="T127" s="206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81</v>
      </c>
      <c r="AT127" s="208" t="s">
        <v>72</v>
      </c>
      <c r="AU127" s="208" t="s">
        <v>81</v>
      </c>
      <c r="AY127" s="207" t="s">
        <v>116</v>
      </c>
      <c r="BK127" s="209">
        <f>SUM(BK128:BK138)</f>
        <v>0</v>
      </c>
    </row>
    <row r="128" s="2" customFormat="1" ht="21.75" customHeight="1">
      <c r="A128" s="35"/>
      <c r="B128" s="36"/>
      <c r="C128" s="212" t="s">
        <v>119</v>
      </c>
      <c r="D128" s="212" t="s">
        <v>120</v>
      </c>
      <c r="E128" s="213" t="s">
        <v>121</v>
      </c>
      <c r="F128" s="214" t="s">
        <v>122</v>
      </c>
      <c r="G128" s="215" t="s">
        <v>123</v>
      </c>
      <c r="H128" s="216">
        <v>185.81399999999999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38</v>
      </c>
      <c r="O128" s="88"/>
      <c r="P128" s="222">
        <f>O128*H128</f>
        <v>0</v>
      </c>
      <c r="Q128" s="222">
        <v>0.0027299999999999998</v>
      </c>
      <c r="R128" s="222">
        <f>Q128*H128</f>
        <v>0.50727221999999994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124</v>
      </c>
      <c r="AT128" s="224" t="s">
        <v>120</v>
      </c>
      <c r="AU128" s="224" t="s">
        <v>83</v>
      </c>
      <c r="AY128" s="14" t="s">
        <v>116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81</v>
      </c>
      <c r="BK128" s="225">
        <f>ROUND(I128*H128,2)</f>
        <v>0</v>
      </c>
      <c r="BL128" s="14" t="s">
        <v>124</v>
      </c>
      <c r="BM128" s="224" t="s">
        <v>125</v>
      </c>
    </row>
    <row r="129" s="2" customFormat="1" ht="21.75" customHeight="1">
      <c r="A129" s="35"/>
      <c r="B129" s="36"/>
      <c r="C129" s="212" t="s">
        <v>126</v>
      </c>
      <c r="D129" s="212" t="s">
        <v>120</v>
      </c>
      <c r="E129" s="213" t="s">
        <v>127</v>
      </c>
      <c r="F129" s="214" t="s">
        <v>128</v>
      </c>
      <c r="G129" s="215" t="s">
        <v>123</v>
      </c>
      <c r="H129" s="216">
        <v>289.13600000000002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38</v>
      </c>
      <c r="O129" s="88"/>
      <c r="P129" s="222">
        <f>O129*H129</f>
        <v>0</v>
      </c>
      <c r="Q129" s="222">
        <v>0.01457</v>
      </c>
      <c r="R129" s="222">
        <f>Q129*H129</f>
        <v>4.21271152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124</v>
      </c>
      <c r="AT129" s="224" t="s">
        <v>120</v>
      </c>
      <c r="AU129" s="224" t="s">
        <v>83</v>
      </c>
      <c r="AY129" s="14" t="s">
        <v>116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81</v>
      </c>
      <c r="BK129" s="225">
        <f>ROUND(I129*H129,2)</f>
        <v>0</v>
      </c>
      <c r="BL129" s="14" t="s">
        <v>124</v>
      </c>
      <c r="BM129" s="224" t="s">
        <v>129</v>
      </c>
    </row>
    <row r="130" s="2" customFormat="1" ht="21.75" customHeight="1">
      <c r="A130" s="35"/>
      <c r="B130" s="36"/>
      <c r="C130" s="212" t="s">
        <v>130</v>
      </c>
      <c r="D130" s="212" t="s">
        <v>120</v>
      </c>
      <c r="E130" s="213" t="s">
        <v>131</v>
      </c>
      <c r="F130" s="214" t="s">
        <v>132</v>
      </c>
      <c r="G130" s="215" t="s">
        <v>123</v>
      </c>
      <c r="H130" s="216">
        <v>35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38</v>
      </c>
      <c r="O130" s="88"/>
      <c r="P130" s="222">
        <f>O130*H130</f>
        <v>0</v>
      </c>
      <c r="Q130" s="222">
        <v>0.027300000000000001</v>
      </c>
      <c r="R130" s="222">
        <f>Q130*H130</f>
        <v>0.95550000000000002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124</v>
      </c>
      <c r="AT130" s="224" t="s">
        <v>120</v>
      </c>
      <c r="AU130" s="224" t="s">
        <v>83</v>
      </c>
      <c r="AY130" s="14" t="s">
        <v>116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81</v>
      </c>
      <c r="BK130" s="225">
        <f>ROUND(I130*H130,2)</f>
        <v>0</v>
      </c>
      <c r="BL130" s="14" t="s">
        <v>124</v>
      </c>
      <c r="BM130" s="224" t="s">
        <v>133</v>
      </c>
    </row>
    <row r="131" s="2" customFormat="1" ht="33" customHeight="1">
      <c r="A131" s="35"/>
      <c r="B131" s="36"/>
      <c r="C131" s="212" t="s">
        <v>134</v>
      </c>
      <c r="D131" s="212" t="s">
        <v>120</v>
      </c>
      <c r="E131" s="213" t="s">
        <v>135</v>
      </c>
      <c r="F131" s="214" t="s">
        <v>136</v>
      </c>
      <c r="G131" s="215" t="s">
        <v>123</v>
      </c>
      <c r="H131" s="216">
        <v>103.322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38</v>
      </c>
      <c r="O131" s="88"/>
      <c r="P131" s="222">
        <f>O131*H131</f>
        <v>0</v>
      </c>
      <c r="Q131" s="222">
        <v>0.0027299999999999998</v>
      </c>
      <c r="R131" s="222">
        <f>Q131*H131</f>
        <v>0.28206905999999998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124</v>
      </c>
      <c r="AT131" s="224" t="s">
        <v>120</v>
      </c>
      <c r="AU131" s="224" t="s">
        <v>83</v>
      </c>
      <c r="AY131" s="14" t="s">
        <v>116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81</v>
      </c>
      <c r="BK131" s="225">
        <f>ROUND(I131*H131,2)</f>
        <v>0</v>
      </c>
      <c r="BL131" s="14" t="s">
        <v>124</v>
      </c>
      <c r="BM131" s="224" t="s">
        <v>137</v>
      </c>
    </row>
    <row r="132" s="2" customFormat="1" ht="33" customHeight="1">
      <c r="A132" s="35"/>
      <c r="B132" s="36"/>
      <c r="C132" s="212" t="s">
        <v>138</v>
      </c>
      <c r="D132" s="212" t="s">
        <v>120</v>
      </c>
      <c r="E132" s="213" t="s">
        <v>139</v>
      </c>
      <c r="F132" s="214" t="s">
        <v>140</v>
      </c>
      <c r="G132" s="215" t="s">
        <v>123</v>
      </c>
      <c r="H132" s="216">
        <v>70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38</v>
      </c>
      <c r="O132" s="88"/>
      <c r="P132" s="222">
        <f>O132*H132</f>
        <v>0</v>
      </c>
      <c r="Q132" s="222">
        <v>0.010500000000000001</v>
      </c>
      <c r="R132" s="222">
        <f>Q132*H132</f>
        <v>0.7350000000000001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124</v>
      </c>
      <c r="AT132" s="224" t="s">
        <v>120</v>
      </c>
      <c r="AU132" s="224" t="s">
        <v>83</v>
      </c>
      <c r="AY132" s="14" t="s">
        <v>116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81</v>
      </c>
      <c r="BK132" s="225">
        <f>ROUND(I132*H132,2)</f>
        <v>0</v>
      </c>
      <c r="BL132" s="14" t="s">
        <v>124</v>
      </c>
      <c r="BM132" s="224" t="s">
        <v>141</v>
      </c>
    </row>
    <row r="133" s="2" customFormat="1" ht="16.5" customHeight="1">
      <c r="A133" s="35"/>
      <c r="B133" s="36"/>
      <c r="C133" s="212" t="s">
        <v>142</v>
      </c>
      <c r="D133" s="212" t="s">
        <v>120</v>
      </c>
      <c r="E133" s="213" t="s">
        <v>143</v>
      </c>
      <c r="F133" s="214" t="s">
        <v>144</v>
      </c>
      <c r="G133" s="215" t="s">
        <v>123</v>
      </c>
      <c r="H133" s="216">
        <v>333.661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38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124</v>
      </c>
      <c r="AT133" s="224" t="s">
        <v>120</v>
      </c>
      <c r="AU133" s="224" t="s">
        <v>83</v>
      </c>
      <c r="AY133" s="14" t="s">
        <v>116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81</v>
      </c>
      <c r="BK133" s="225">
        <f>ROUND(I133*H133,2)</f>
        <v>0</v>
      </c>
      <c r="BL133" s="14" t="s">
        <v>124</v>
      </c>
      <c r="BM133" s="224" t="s">
        <v>145</v>
      </c>
    </row>
    <row r="134" s="2" customFormat="1" ht="21.75" customHeight="1">
      <c r="A134" s="35"/>
      <c r="B134" s="36"/>
      <c r="C134" s="212" t="s">
        <v>146</v>
      </c>
      <c r="D134" s="212" t="s">
        <v>120</v>
      </c>
      <c r="E134" s="213" t="s">
        <v>147</v>
      </c>
      <c r="F134" s="214" t="s">
        <v>148</v>
      </c>
      <c r="G134" s="215" t="s">
        <v>123</v>
      </c>
      <c r="H134" s="216">
        <v>333.661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38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124</v>
      </c>
      <c r="AT134" s="224" t="s">
        <v>120</v>
      </c>
      <c r="AU134" s="224" t="s">
        <v>83</v>
      </c>
      <c r="AY134" s="14" t="s">
        <v>116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81</v>
      </c>
      <c r="BK134" s="225">
        <f>ROUND(I134*H134,2)</f>
        <v>0</v>
      </c>
      <c r="BL134" s="14" t="s">
        <v>124</v>
      </c>
      <c r="BM134" s="224" t="s">
        <v>149</v>
      </c>
    </row>
    <row r="135" s="2" customFormat="1" ht="21.75" customHeight="1">
      <c r="A135" s="35"/>
      <c r="B135" s="36"/>
      <c r="C135" s="212" t="s">
        <v>150</v>
      </c>
      <c r="D135" s="212" t="s">
        <v>120</v>
      </c>
      <c r="E135" s="213" t="s">
        <v>151</v>
      </c>
      <c r="F135" s="214" t="s">
        <v>152</v>
      </c>
      <c r="G135" s="215" t="s">
        <v>123</v>
      </c>
      <c r="H135" s="216">
        <v>18.809000000000001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38</v>
      </c>
      <c r="O135" s="88"/>
      <c r="P135" s="222">
        <f>O135*H135</f>
        <v>0</v>
      </c>
      <c r="Q135" s="222">
        <v>0.048680000000000001</v>
      </c>
      <c r="R135" s="222">
        <f>Q135*H135</f>
        <v>0.91562212000000009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124</v>
      </c>
      <c r="AT135" s="224" t="s">
        <v>120</v>
      </c>
      <c r="AU135" s="224" t="s">
        <v>83</v>
      </c>
      <c r="AY135" s="14" t="s">
        <v>116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81</v>
      </c>
      <c r="BK135" s="225">
        <f>ROUND(I135*H135,2)</f>
        <v>0</v>
      </c>
      <c r="BL135" s="14" t="s">
        <v>124</v>
      </c>
      <c r="BM135" s="224" t="s">
        <v>153</v>
      </c>
    </row>
    <row r="136" s="2" customFormat="1" ht="21.75" customHeight="1">
      <c r="A136" s="35"/>
      <c r="B136" s="36"/>
      <c r="C136" s="212" t="s">
        <v>154</v>
      </c>
      <c r="D136" s="212" t="s">
        <v>120</v>
      </c>
      <c r="E136" s="213" t="s">
        <v>155</v>
      </c>
      <c r="F136" s="214" t="s">
        <v>156</v>
      </c>
      <c r="G136" s="215" t="s">
        <v>123</v>
      </c>
      <c r="H136" s="216">
        <v>18.809000000000001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38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124</v>
      </c>
      <c r="AT136" s="224" t="s">
        <v>120</v>
      </c>
      <c r="AU136" s="224" t="s">
        <v>83</v>
      </c>
      <c r="AY136" s="14" t="s">
        <v>116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81</v>
      </c>
      <c r="BK136" s="225">
        <f>ROUND(I136*H136,2)</f>
        <v>0</v>
      </c>
      <c r="BL136" s="14" t="s">
        <v>124</v>
      </c>
      <c r="BM136" s="224" t="s">
        <v>157</v>
      </c>
    </row>
    <row r="137" s="2" customFormat="1" ht="21.75" customHeight="1">
      <c r="A137" s="35"/>
      <c r="B137" s="36"/>
      <c r="C137" s="212" t="s">
        <v>158</v>
      </c>
      <c r="D137" s="212" t="s">
        <v>120</v>
      </c>
      <c r="E137" s="213" t="s">
        <v>159</v>
      </c>
      <c r="F137" s="214" t="s">
        <v>160</v>
      </c>
      <c r="G137" s="215" t="s">
        <v>123</v>
      </c>
      <c r="H137" s="216">
        <v>18.809000000000001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38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124</v>
      </c>
      <c r="AT137" s="224" t="s">
        <v>120</v>
      </c>
      <c r="AU137" s="224" t="s">
        <v>83</v>
      </c>
      <c r="AY137" s="14" t="s">
        <v>116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81</v>
      </c>
      <c r="BK137" s="225">
        <f>ROUND(I137*H137,2)</f>
        <v>0</v>
      </c>
      <c r="BL137" s="14" t="s">
        <v>124</v>
      </c>
      <c r="BM137" s="224" t="s">
        <v>161</v>
      </c>
    </row>
    <row r="138" s="2" customFormat="1" ht="33" customHeight="1">
      <c r="A138" s="35"/>
      <c r="B138" s="36"/>
      <c r="C138" s="212" t="s">
        <v>162</v>
      </c>
      <c r="D138" s="212" t="s">
        <v>120</v>
      </c>
      <c r="E138" s="213" t="s">
        <v>163</v>
      </c>
      <c r="F138" s="214" t="s">
        <v>164</v>
      </c>
      <c r="G138" s="215" t="s">
        <v>123</v>
      </c>
      <c r="H138" s="216">
        <v>18.809000000000001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38</v>
      </c>
      <c r="O138" s="88"/>
      <c r="P138" s="222">
        <f>O138*H138</f>
        <v>0</v>
      </c>
      <c r="Q138" s="222">
        <v>0.0041000000000000003</v>
      </c>
      <c r="R138" s="222">
        <f>Q138*H138</f>
        <v>0.077116900000000016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124</v>
      </c>
      <c r="AT138" s="224" t="s">
        <v>120</v>
      </c>
      <c r="AU138" s="224" t="s">
        <v>83</v>
      </c>
      <c r="AY138" s="14" t="s">
        <v>116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81</v>
      </c>
      <c r="BK138" s="225">
        <f>ROUND(I138*H138,2)</f>
        <v>0</v>
      </c>
      <c r="BL138" s="14" t="s">
        <v>124</v>
      </c>
      <c r="BM138" s="224" t="s">
        <v>165</v>
      </c>
    </row>
    <row r="139" s="12" customFormat="1" ht="22.8" customHeight="1">
      <c r="A139" s="12"/>
      <c r="B139" s="196"/>
      <c r="C139" s="197"/>
      <c r="D139" s="198" t="s">
        <v>72</v>
      </c>
      <c r="E139" s="210" t="s">
        <v>166</v>
      </c>
      <c r="F139" s="210" t="s">
        <v>167</v>
      </c>
      <c r="G139" s="197"/>
      <c r="H139" s="197"/>
      <c r="I139" s="200"/>
      <c r="J139" s="211">
        <f>BK139</f>
        <v>0</v>
      </c>
      <c r="K139" s="197"/>
      <c r="L139" s="202"/>
      <c r="M139" s="203"/>
      <c r="N139" s="204"/>
      <c r="O139" s="204"/>
      <c r="P139" s="205">
        <f>SUM(P140:P142)</f>
        <v>0</v>
      </c>
      <c r="Q139" s="204"/>
      <c r="R139" s="205">
        <f>SUM(R140:R142)</f>
        <v>0</v>
      </c>
      <c r="S139" s="204"/>
      <c r="T139" s="206">
        <f>SUM(T140:T142)</f>
        <v>5.02942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7" t="s">
        <v>81</v>
      </c>
      <c r="AT139" s="208" t="s">
        <v>72</v>
      </c>
      <c r="AU139" s="208" t="s">
        <v>81</v>
      </c>
      <c r="AY139" s="207" t="s">
        <v>116</v>
      </c>
      <c r="BK139" s="209">
        <f>SUM(BK140:BK142)</f>
        <v>0</v>
      </c>
    </row>
    <row r="140" s="2" customFormat="1" ht="21.75" customHeight="1">
      <c r="A140" s="35"/>
      <c r="B140" s="36"/>
      <c r="C140" s="212" t="s">
        <v>168</v>
      </c>
      <c r="D140" s="212" t="s">
        <v>120</v>
      </c>
      <c r="E140" s="213" t="s">
        <v>169</v>
      </c>
      <c r="F140" s="214" t="s">
        <v>170</v>
      </c>
      <c r="G140" s="215" t="s">
        <v>123</v>
      </c>
      <c r="H140" s="216">
        <v>18.809000000000001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38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0.089999999999999997</v>
      </c>
      <c r="T140" s="223">
        <f>S140*H140</f>
        <v>1.6928099999999999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124</v>
      </c>
      <c r="AT140" s="224" t="s">
        <v>120</v>
      </c>
      <c r="AU140" s="224" t="s">
        <v>83</v>
      </c>
      <c r="AY140" s="14" t="s">
        <v>116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81</v>
      </c>
      <c r="BK140" s="225">
        <f>ROUND(I140*H140,2)</f>
        <v>0</v>
      </c>
      <c r="BL140" s="14" t="s">
        <v>124</v>
      </c>
      <c r="BM140" s="224" t="s">
        <v>171</v>
      </c>
    </row>
    <row r="141" s="2" customFormat="1" ht="21.75" customHeight="1">
      <c r="A141" s="35"/>
      <c r="B141" s="36"/>
      <c r="C141" s="212" t="s">
        <v>172</v>
      </c>
      <c r="D141" s="212" t="s">
        <v>120</v>
      </c>
      <c r="E141" s="213" t="s">
        <v>173</v>
      </c>
      <c r="F141" s="214" t="s">
        <v>174</v>
      </c>
      <c r="G141" s="215" t="s">
        <v>123</v>
      </c>
      <c r="H141" s="216">
        <v>333.661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38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0.01</v>
      </c>
      <c r="T141" s="223">
        <f>S141*H141</f>
        <v>3.3366100000000003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124</v>
      </c>
      <c r="AT141" s="224" t="s">
        <v>120</v>
      </c>
      <c r="AU141" s="224" t="s">
        <v>83</v>
      </c>
      <c r="AY141" s="14" t="s">
        <v>116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81</v>
      </c>
      <c r="BK141" s="225">
        <f>ROUND(I141*H141,2)</f>
        <v>0</v>
      </c>
      <c r="BL141" s="14" t="s">
        <v>124</v>
      </c>
      <c r="BM141" s="224" t="s">
        <v>175</v>
      </c>
    </row>
    <row r="142" s="2" customFormat="1" ht="21.75" customHeight="1">
      <c r="A142" s="35"/>
      <c r="B142" s="36"/>
      <c r="C142" s="212" t="s">
        <v>8</v>
      </c>
      <c r="D142" s="212" t="s">
        <v>120</v>
      </c>
      <c r="E142" s="213" t="s">
        <v>176</v>
      </c>
      <c r="F142" s="214" t="s">
        <v>177</v>
      </c>
      <c r="G142" s="215" t="s">
        <v>123</v>
      </c>
      <c r="H142" s="216">
        <v>32.039999999999999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38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124</v>
      </c>
      <c r="AT142" s="224" t="s">
        <v>120</v>
      </c>
      <c r="AU142" s="224" t="s">
        <v>83</v>
      </c>
      <c r="AY142" s="14" t="s">
        <v>116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81</v>
      </c>
      <c r="BK142" s="225">
        <f>ROUND(I142*H142,2)</f>
        <v>0</v>
      </c>
      <c r="BL142" s="14" t="s">
        <v>124</v>
      </c>
      <c r="BM142" s="224" t="s">
        <v>178</v>
      </c>
    </row>
    <row r="143" s="12" customFormat="1" ht="22.8" customHeight="1">
      <c r="A143" s="12"/>
      <c r="B143" s="196"/>
      <c r="C143" s="197"/>
      <c r="D143" s="198" t="s">
        <v>72</v>
      </c>
      <c r="E143" s="210" t="s">
        <v>179</v>
      </c>
      <c r="F143" s="210" t="s">
        <v>180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SUM(P144:P148)</f>
        <v>0</v>
      </c>
      <c r="Q143" s="204"/>
      <c r="R143" s="205">
        <f>SUM(R144:R148)</f>
        <v>0</v>
      </c>
      <c r="S143" s="204"/>
      <c r="T143" s="206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7" t="s">
        <v>81</v>
      </c>
      <c r="AT143" s="208" t="s">
        <v>72</v>
      </c>
      <c r="AU143" s="208" t="s">
        <v>81</v>
      </c>
      <c r="AY143" s="207" t="s">
        <v>116</v>
      </c>
      <c r="BK143" s="209">
        <f>SUM(BK144:BK148)</f>
        <v>0</v>
      </c>
    </row>
    <row r="144" s="2" customFormat="1" ht="21.75" customHeight="1">
      <c r="A144" s="35"/>
      <c r="B144" s="36"/>
      <c r="C144" s="212" t="s">
        <v>181</v>
      </c>
      <c r="D144" s="212" t="s">
        <v>120</v>
      </c>
      <c r="E144" s="213" t="s">
        <v>182</v>
      </c>
      <c r="F144" s="214" t="s">
        <v>183</v>
      </c>
      <c r="G144" s="215" t="s">
        <v>184</v>
      </c>
      <c r="H144" s="216">
        <v>5.0289999999999999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38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124</v>
      </c>
      <c r="AT144" s="224" t="s">
        <v>120</v>
      </c>
      <c r="AU144" s="224" t="s">
        <v>83</v>
      </c>
      <c r="AY144" s="14" t="s">
        <v>116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81</v>
      </c>
      <c r="BK144" s="225">
        <f>ROUND(I144*H144,2)</f>
        <v>0</v>
      </c>
      <c r="BL144" s="14" t="s">
        <v>124</v>
      </c>
      <c r="BM144" s="224" t="s">
        <v>185</v>
      </c>
    </row>
    <row r="145" s="2" customFormat="1" ht="33" customHeight="1">
      <c r="A145" s="35"/>
      <c r="B145" s="36"/>
      <c r="C145" s="212" t="s">
        <v>186</v>
      </c>
      <c r="D145" s="212" t="s">
        <v>120</v>
      </c>
      <c r="E145" s="213" t="s">
        <v>187</v>
      </c>
      <c r="F145" s="214" t="s">
        <v>188</v>
      </c>
      <c r="G145" s="215" t="s">
        <v>184</v>
      </c>
      <c r="H145" s="216">
        <v>75.435000000000002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38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124</v>
      </c>
      <c r="AT145" s="224" t="s">
        <v>120</v>
      </c>
      <c r="AU145" s="224" t="s">
        <v>83</v>
      </c>
      <c r="AY145" s="14" t="s">
        <v>116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81</v>
      </c>
      <c r="BK145" s="225">
        <f>ROUND(I145*H145,2)</f>
        <v>0</v>
      </c>
      <c r="BL145" s="14" t="s">
        <v>124</v>
      </c>
      <c r="BM145" s="224" t="s">
        <v>189</v>
      </c>
    </row>
    <row r="146" s="2" customFormat="1" ht="21.75" customHeight="1">
      <c r="A146" s="35"/>
      <c r="B146" s="36"/>
      <c r="C146" s="212" t="s">
        <v>190</v>
      </c>
      <c r="D146" s="212" t="s">
        <v>120</v>
      </c>
      <c r="E146" s="213" t="s">
        <v>191</v>
      </c>
      <c r="F146" s="214" t="s">
        <v>192</v>
      </c>
      <c r="G146" s="215" t="s">
        <v>184</v>
      </c>
      <c r="H146" s="216">
        <v>5.0289999999999999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38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124</v>
      </c>
      <c r="AT146" s="224" t="s">
        <v>120</v>
      </c>
      <c r="AU146" s="224" t="s">
        <v>83</v>
      </c>
      <c r="AY146" s="14" t="s">
        <v>116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81</v>
      </c>
      <c r="BK146" s="225">
        <f>ROUND(I146*H146,2)</f>
        <v>0</v>
      </c>
      <c r="BL146" s="14" t="s">
        <v>124</v>
      </c>
      <c r="BM146" s="224" t="s">
        <v>193</v>
      </c>
    </row>
    <row r="147" s="2" customFormat="1" ht="21.75" customHeight="1">
      <c r="A147" s="35"/>
      <c r="B147" s="36"/>
      <c r="C147" s="212" t="s">
        <v>194</v>
      </c>
      <c r="D147" s="212" t="s">
        <v>120</v>
      </c>
      <c r="E147" s="213" t="s">
        <v>195</v>
      </c>
      <c r="F147" s="214" t="s">
        <v>196</v>
      </c>
      <c r="G147" s="215" t="s">
        <v>184</v>
      </c>
      <c r="H147" s="216">
        <v>95.551000000000002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38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124</v>
      </c>
      <c r="AT147" s="224" t="s">
        <v>120</v>
      </c>
      <c r="AU147" s="224" t="s">
        <v>83</v>
      </c>
      <c r="AY147" s="14" t="s">
        <v>116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81</v>
      </c>
      <c r="BK147" s="225">
        <f>ROUND(I147*H147,2)</f>
        <v>0</v>
      </c>
      <c r="BL147" s="14" t="s">
        <v>124</v>
      </c>
      <c r="BM147" s="224" t="s">
        <v>197</v>
      </c>
    </row>
    <row r="148" s="2" customFormat="1" ht="33" customHeight="1">
      <c r="A148" s="35"/>
      <c r="B148" s="36"/>
      <c r="C148" s="212" t="s">
        <v>198</v>
      </c>
      <c r="D148" s="212" t="s">
        <v>120</v>
      </c>
      <c r="E148" s="213" t="s">
        <v>199</v>
      </c>
      <c r="F148" s="214" t="s">
        <v>200</v>
      </c>
      <c r="G148" s="215" t="s">
        <v>184</v>
      </c>
      <c r="H148" s="216">
        <v>5.0389999999999997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38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124</v>
      </c>
      <c r="AT148" s="224" t="s">
        <v>120</v>
      </c>
      <c r="AU148" s="224" t="s">
        <v>83</v>
      </c>
      <c r="AY148" s="14" t="s">
        <v>116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81</v>
      </c>
      <c r="BK148" s="225">
        <f>ROUND(I148*H148,2)</f>
        <v>0</v>
      </c>
      <c r="BL148" s="14" t="s">
        <v>124</v>
      </c>
      <c r="BM148" s="224" t="s">
        <v>201</v>
      </c>
    </row>
    <row r="149" s="12" customFormat="1" ht="22.8" customHeight="1">
      <c r="A149" s="12"/>
      <c r="B149" s="196"/>
      <c r="C149" s="197"/>
      <c r="D149" s="198" t="s">
        <v>72</v>
      </c>
      <c r="E149" s="210" t="s">
        <v>202</v>
      </c>
      <c r="F149" s="210" t="s">
        <v>203</v>
      </c>
      <c r="G149" s="197"/>
      <c r="H149" s="197"/>
      <c r="I149" s="200"/>
      <c r="J149" s="211">
        <f>BK149</f>
        <v>0</v>
      </c>
      <c r="K149" s="197"/>
      <c r="L149" s="202"/>
      <c r="M149" s="203"/>
      <c r="N149" s="204"/>
      <c r="O149" s="204"/>
      <c r="P149" s="205">
        <f>SUM(P150:P151)</f>
        <v>0</v>
      </c>
      <c r="Q149" s="204"/>
      <c r="R149" s="205">
        <f>SUM(R150:R151)</f>
        <v>0</v>
      </c>
      <c r="S149" s="204"/>
      <c r="T149" s="206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81</v>
      </c>
      <c r="AT149" s="208" t="s">
        <v>72</v>
      </c>
      <c r="AU149" s="208" t="s">
        <v>81</v>
      </c>
      <c r="AY149" s="207" t="s">
        <v>116</v>
      </c>
      <c r="BK149" s="209">
        <f>SUM(BK150:BK151)</f>
        <v>0</v>
      </c>
    </row>
    <row r="150" s="2" customFormat="1" ht="16.5" customHeight="1">
      <c r="A150" s="35"/>
      <c r="B150" s="36"/>
      <c r="C150" s="212" t="s">
        <v>204</v>
      </c>
      <c r="D150" s="212" t="s">
        <v>120</v>
      </c>
      <c r="E150" s="213" t="s">
        <v>205</v>
      </c>
      <c r="F150" s="214" t="s">
        <v>206</v>
      </c>
      <c r="G150" s="215" t="s">
        <v>184</v>
      </c>
      <c r="H150" s="216">
        <v>7.6849999999999996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38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124</v>
      </c>
      <c r="AT150" s="224" t="s">
        <v>120</v>
      </c>
      <c r="AU150" s="224" t="s">
        <v>83</v>
      </c>
      <c r="AY150" s="14" t="s">
        <v>116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81</v>
      </c>
      <c r="BK150" s="225">
        <f>ROUND(I150*H150,2)</f>
        <v>0</v>
      </c>
      <c r="BL150" s="14" t="s">
        <v>124</v>
      </c>
      <c r="BM150" s="224" t="s">
        <v>207</v>
      </c>
    </row>
    <row r="151" s="2" customFormat="1" ht="21.75" customHeight="1">
      <c r="A151" s="35"/>
      <c r="B151" s="36"/>
      <c r="C151" s="212" t="s">
        <v>208</v>
      </c>
      <c r="D151" s="212" t="s">
        <v>120</v>
      </c>
      <c r="E151" s="213" t="s">
        <v>209</v>
      </c>
      <c r="F151" s="214" t="s">
        <v>210</v>
      </c>
      <c r="G151" s="215" t="s">
        <v>184</v>
      </c>
      <c r="H151" s="216">
        <v>15.369999999999999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38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124</v>
      </c>
      <c r="AT151" s="224" t="s">
        <v>120</v>
      </c>
      <c r="AU151" s="224" t="s">
        <v>83</v>
      </c>
      <c r="AY151" s="14" t="s">
        <v>116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81</v>
      </c>
      <c r="BK151" s="225">
        <f>ROUND(I151*H151,2)</f>
        <v>0</v>
      </c>
      <c r="BL151" s="14" t="s">
        <v>124</v>
      </c>
      <c r="BM151" s="224" t="s">
        <v>211</v>
      </c>
    </row>
    <row r="152" s="12" customFormat="1" ht="25.92" customHeight="1">
      <c r="A152" s="12"/>
      <c r="B152" s="196"/>
      <c r="C152" s="197"/>
      <c r="D152" s="198" t="s">
        <v>72</v>
      </c>
      <c r="E152" s="199" t="s">
        <v>212</v>
      </c>
      <c r="F152" s="199" t="s">
        <v>213</v>
      </c>
      <c r="G152" s="197"/>
      <c r="H152" s="197"/>
      <c r="I152" s="200"/>
      <c r="J152" s="201">
        <f>BK152</f>
        <v>0</v>
      </c>
      <c r="K152" s="197"/>
      <c r="L152" s="202"/>
      <c r="M152" s="203"/>
      <c r="N152" s="204"/>
      <c r="O152" s="204"/>
      <c r="P152" s="205">
        <f>P153</f>
        <v>0</v>
      </c>
      <c r="Q152" s="204"/>
      <c r="R152" s="205">
        <f>R153</f>
        <v>0.61659713000000005</v>
      </c>
      <c r="S152" s="204"/>
      <c r="T152" s="206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83</v>
      </c>
      <c r="AT152" s="208" t="s">
        <v>72</v>
      </c>
      <c r="AU152" s="208" t="s">
        <v>73</v>
      </c>
      <c r="AY152" s="207" t="s">
        <v>116</v>
      </c>
      <c r="BK152" s="209">
        <f>BK153</f>
        <v>0</v>
      </c>
    </row>
    <row r="153" s="12" customFormat="1" ht="22.8" customHeight="1">
      <c r="A153" s="12"/>
      <c r="B153" s="196"/>
      <c r="C153" s="197"/>
      <c r="D153" s="198" t="s">
        <v>72</v>
      </c>
      <c r="E153" s="210" t="s">
        <v>214</v>
      </c>
      <c r="F153" s="210" t="s">
        <v>215</v>
      </c>
      <c r="G153" s="197"/>
      <c r="H153" s="197"/>
      <c r="I153" s="200"/>
      <c r="J153" s="211">
        <f>BK153</f>
        <v>0</v>
      </c>
      <c r="K153" s="197"/>
      <c r="L153" s="202"/>
      <c r="M153" s="203"/>
      <c r="N153" s="204"/>
      <c r="O153" s="204"/>
      <c r="P153" s="205">
        <f>SUM(P154:P164)</f>
        <v>0</v>
      </c>
      <c r="Q153" s="204"/>
      <c r="R153" s="205">
        <f>SUM(R154:R164)</f>
        <v>0.61659713000000005</v>
      </c>
      <c r="S153" s="204"/>
      <c r="T153" s="206">
        <f>SUM(T154:T164)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7" t="s">
        <v>83</v>
      </c>
      <c r="AT153" s="208" t="s">
        <v>72</v>
      </c>
      <c r="AU153" s="208" t="s">
        <v>81</v>
      </c>
      <c r="AY153" s="207" t="s">
        <v>116</v>
      </c>
      <c r="BK153" s="209">
        <f>SUM(BK154:BK164)</f>
        <v>0</v>
      </c>
    </row>
    <row r="154" s="2" customFormat="1" ht="21.75" customHeight="1">
      <c r="A154" s="35"/>
      <c r="B154" s="36"/>
      <c r="C154" s="212" t="s">
        <v>216</v>
      </c>
      <c r="D154" s="212" t="s">
        <v>120</v>
      </c>
      <c r="E154" s="213" t="s">
        <v>217</v>
      </c>
      <c r="F154" s="214" t="s">
        <v>218</v>
      </c>
      <c r="G154" s="215" t="s">
        <v>123</v>
      </c>
      <c r="H154" s="216">
        <v>240.298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38</v>
      </c>
      <c r="O154" s="88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172</v>
      </c>
      <c r="AT154" s="224" t="s">
        <v>120</v>
      </c>
      <c r="AU154" s="224" t="s">
        <v>83</v>
      </c>
      <c r="AY154" s="14" t="s">
        <v>116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81</v>
      </c>
      <c r="BK154" s="225">
        <f>ROUND(I154*H154,2)</f>
        <v>0</v>
      </c>
      <c r="BL154" s="14" t="s">
        <v>172</v>
      </c>
      <c r="BM154" s="224" t="s">
        <v>219</v>
      </c>
    </row>
    <row r="155" s="2" customFormat="1" ht="16.5" customHeight="1">
      <c r="A155" s="35"/>
      <c r="B155" s="36"/>
      <c r="C155" s="226" t="s">
        <v>220</v>
      </c>
      <c r="D155" s="226" t="s">
        <v>221</v>
      </c>
      <c r="E155" s="227" t="s">
        <v>222</v>
      </c>
      <c r="F155" s="228" t="s">
        <v>223</v>
      </c>
      <c r="G155" s="229" t="s">
        <v>123</v>
      </c>
      <c r="H155" s="230">
        <v>252.31299999999999</v>
      </c>
      <c r="I155" s="231"/>
      <c r="J155" s="232">
        <f>ROUND(I155*H155,2)</f>
        <v>0</v>
      </c>
      <c r="K155" s="233"/>
      <c r="L155" s="234"/>
      <c r="M155" s="235" t="s">
        <v>1</v>
      </c>
      <c r="N155" s="236" t="s">
        <v>38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138</v>
      </c>
      <c r="AT155" s="224" t="s">
        <v>221</v>
      </c>
      <c r="AU155" s="224" t="s">
        <v>83</v>
      </c>
      <c r="AY155" s="14" t="s">
        <v>116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81</v>
      </c>
      <c r="BK155" s="225">
        <f>ROUND(I155*H155,2)</f>
        <v>0</v>
      </c>
      <c r="BL155" s="14" t="s">
        <v>172</v>
      </c>
      <c r="BM155" s="224" t="s">
        <v>224</v>
      </c>
    </row>
    <row r="156" s="2" customFormat="1" ht="16.5" customHeight="1">
      <c r="A156" s="35"/>
      <c r="B156" s="36"/>
      <c r="C156" s="212" t="s">
        <v>225</v>
      </c>
      <c r="D156" s="212" t="s">
        <v>120</v>
      </c>
      <c r="E156" s="213" t="s">
        <v>226</v>
      </c>
      <c r="F156" s="214" t="s">
        <v>227</v>
      </c>
      <c r="G156" s="215" t="s">
        <v>123</v>
      </c>
      <c r="H156" s="216">
        <v>511.07600000000002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38</v>
      </c>
      <c r="O156" s="88"/>
      <c r="P156" s="222">
        <f>O156*H156</f>
        <v>0</v>
      </c>
      <c r="Q156" s="222">
        <v>6.9999999999999994E-05</v>
      </c>
      <c r="R156" s="222">
        <f>Q156*H156</f>
        <v>0.035775319999999999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172</v>
      </c>
      <c r="AT156" s="224" t="s">
        <v>120</v>
      </c>
      <c r="AU156" s="224" t="s">
        <v>83</v>
      </c>
      <c r="AY156" s="14" t="s">
        <v>116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81</v>
      </c>
      <c r="BK156" s="225">
        <f>ROUND(I156*H156,2)</f>
        <v>0</v>
      </c>
      <c r="BL156" s="14" t="s">
        <v>172</v>
      </c>
      <c r="BM156" s="224" t="s">
        <v>228</v>
      </c>
    </row>
    <row r="157" s="2" customFormat="1" ht="21.75" customHeight="1">
      <c r="A157" s="35"/>
      <c r="B157" s="36"/>
      <c r="C157" s="212" t="s">
        <v>229</v>
      </c>
      <c r="D157" s="212" t="s">
        <v>120</v>
      </c>
      <c r="E157" s="213" t="s">
        <v>230</v>
      </c>
      <c r="F157" s="214" t="s">
        <v>231</v>
      </c>
      <c r="G157" s="215" t="s">
        <v>123</v>
      </c>
      <c r="H157" s="216">
        <v>511.07600000000002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38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172</v>
      </c>
      <c r="AT157" s="224" t="s">
        <v>120</v>
      </c>
      <c r="AU157" s="224" t="s">
        <v>83</v>
      </c>
      <c r="AY157" s="14" t="s">
        <v>116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81</v>
      </c>
      <c r="BK157" s="225">
        <f>ROUND(I157*H157,2)</f>
        <v>0</v>
      </c>
      <c r="BL157" s="14" t="s">
        <v>172</v>
      </c>
      <c r="BM157" s="224" t="s">
        <v>232</v>
      </c>
    </row>
    <row r="158" s="2" customFormat="1" ht="21.75" customHeight="1">
      <c r="A158" s="35"/>
      <c r="B158" s="36"/>
      <c r="C158" s="212" t="s">
        <v>233</v>
      </c>
      <c r="D158" s="212" t="s">
        <v>120</v>
      </c>
      <c r="E158" s="213" t="s">
        <v>234</v>
      </c>
      <c r="F158" s="214" t="s">
        <v>235</v>
      </c>
      <c r="G158" s="215" t="s">
        <v>123</v>
      </c>
      <c r="H158" s="216">
        <v>511.07600000000002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38</v>
      </c>
      <c r="O158" s="88"/>
      <c r="P158" s="222">
        <f>O158*H158</f>
        <v>0</v>
      </c>
      <c r="Q158" s="222">
        <v>0.00013999999999999999</v>
      </c>
      <c r="R158" s="222">
        <f>Q158*H158</f>
        <v>0.071550639999999999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172</v>
      </c>
      <c r="AT158" s="224" t="s">
        <v>120</v>
      </c>
      <c r="AU158" s="224" t="s">
        <v>83</v>
      </c>
      <c r="AY158" s="14" t="s">
        <v>116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81</v>
      </c>
      <c r="BK158" s="225">
        <f>ROUND(I158*H158,2)</f>
        <v>0</v>
      </c>
      <c r="BL158" s="14" t="s">
        <v>172</v>
      </c>
      <c r="BM158" s="224" t="s">
        <v>236</v>
      </c>
    </row>
    <row r="159" s="2" customFormat="1" ht="21.75" customHeight="1">
      <c r="A159" s="35"/>
      <c r="B159" s="36"/>
      <c r="C159" s="212" t="s">
        <v>237</v>
      </c>
      <c r="D159" s="212" t="s">
        <v>120</v>
      </c>
      <c r="E159" s="213" t="s">
        <v>238</v>
      </c>
      <c r="F159" s="214" t="s">
        <v>239</v>
      </c>
      <c r="G159" s="215" t="s">
        <v>123</v>
      </c>
      <c r="H159" s="216">
        <v>511.07600000000002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38</v>
      </c>
      <c r="O159" s="88"/>
      <c r="P159" s="222">
        <f>O159*H159</f>
        <v>0</v>
      </c>
      <c r="Q159" s="222">
        <v>0.00012</v>
      </c>
      <c r="R159" s="222">
        <f>Q159*H159</f>
        <v>0.061329120000000001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172</v>
      </c>
      <c r="AT159" s="224" t="s">
        <v>120</v>
      </c>
      <c r="AU159" s="224" t="s">
        <v>83</v>
      </c>
      <c r="AY159" s="14" t="s">
        <v>116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81</v>
      </c>
      <c r="BK159" s="225">
        <f>ROUND(I159*H159,2)</f>
        <v>0</v>
      </c>
      <c r="BL159" s="14" t="s">
        <v>172</v>
      </c>
      <c r="BM159" s="224" t="s">
        <v>240</v>
      </c>
    </row>
    <row r="160" s="2" customFormat="1" ht="21.75" customHeight="1">
      <c r="A160" s="35"/>
      <c r="B160" s="36"/>
      <c r="C160" s="212" t="s">
        <v>14</v>
      </c>
      <c r="D160" s="212" t="s">
        <v>120</v>
      </c>
      <c r="E160" s="213" t="s">
        <v>241</v>
      </c>
      <c r="F160" s="214" t="s">
        <v>242</v>
      </c>
      <c r="G160" s="215" t="s">
        <v>123</v>
      </c>
      <c r="H160" s="216">
        <v>511.07600000000002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38</v>
      </c>
      <c r="O160" s="88"/>
      <c r="P160" s="222">
        <f>O160*H160</f>
        <v>0</v>
      </c>
      <c r="Q160" s="222">
        <v>0.00012</v>
      </c>
      <c r="R160" s="222">
        <f>Q160*H160</f>
        <v>0.061329120000000001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172</v>
      </c>
      <c r="AT160" s="224" t="s">
        <v>120</v>
      </c>
      <c r="AU160" s="224" t="s">
        <v>83</v>
      </c>
      <c r="AY160" s="14" t="s">
        <v>116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81</v>
      </c>
      <c r="BK160" s="225">
        <f>ROUND(I160*H160,2)</f>
        <v>0</v>
      </c>
      <c r="BL160" s="14" t="s">
        <v>172</v>
      </c>
      <c r="BM160" s="224" t="s">
        <v>243</v>
      </c>
    </row>
    <row r="161" s="2" customFormat="1" ht="16.5" customHeight="1">
      <c r="A161" s="35"/>
      <c r="B161" s="36"/>
      <c r="C161" s="212" t="s">
        <v>244</v>
      </c>
      <c r="D161" s="212" t="s">
        <v>120</v>
      </c>
      <c r="E161" s="213" t="s">
        <v>245</v>
      </c>
      <c r="F161" s="214" t="s">
        <v>246</v>
      </c>
      <c r="G161" s="215" t="s">
        <v>123</v>
      </c>
      <c r="H161" s="216">
        <v>333.661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38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172</v>
      </c>
      <c r="AT161" s="224" t="s">
        <v>120</v>
      </c>
      <c r="AU161" s="224" t="s">
        <v>83</v>
      </c>
      <c r="AY161" s="14" t="s">
        <v>116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81</v>
      </c>
      <c r="BK161" s="225">
        <f>ROUND(I161*H161,2)</f>
        <v>0</v>
      </c>
      <c r="BL161" s="14" t="s">
        <v>172</v>
      </c>
      <c r="BM161" s="224" t="s">
        <v>247</v>
      </c>
    </row>
    <row r="162" s="2" customFormat="1" ht="21.75" customHeight="1">
      <c r="A162" s="35"/>
      <c r="B162" s="36"/>
      <c r="C162" s="212" t="s">
        <v>248</v>
      </c>
      <c r="D162" s="212" t="s">
        <v>120</v>
      </c>
      <c r="E162" s="213" t="s">
        <v>249</v>
      </c>
      <c r="F162" s="214" t="s">
        <v>250</v>
      </c>
      <c r="G162" s="215" t="s">
        <v>251</v>
      </c>
      <c r="H162" s="216">
        <v>68.400000000000006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38</v>
      </c>
      <c r="O162" s="88"/>
      <c r="P162" s="222">
        <f>O162*H162</f>
        <v>0</v>
      </c>
      <c r="Q162" s="222">
        <v>0.00013999999999999999</v>
      </c>
      <c r="R162" s="222">
        <f>Q162*H162</f>
        <v>0.0095759999999999994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172</v>
      </c>
      <c r="AT162" s="224" t="s">
        <v>120</v>
      </c>
      <c r="AU162" s="224" t="s">
        <v>83</v>
      </c>
      <c r="AY162" s="14" t="s">
        <v>116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81</v>
      </c>
      <c r="BK162" s="225">
        <f>ROUND(I162*H162,2)</f>
        <v>0</v>
      </c>
      <c r="BL162" s="14" t="s">
        <v>172</v>
      </c>
      <c r="BM162" s="224" t="s">
        <v>252</v>
      </c>
    </row>
    <row r="163" s="2" customFormat="1" ht="21.75" customHeight="1">
      <c r="A163" s="35"/>
      <c r="B163" s="36"/>
      <c r="C163" s="212" t="s">
        <v>253</v>
      </c>
      <c r="D163" s="212" t="s">
        <v>120</v>
      </c>
      <c r="E163" s="213" t="s">
        <v>254</v>
      </c>
      <c r="F163" s="214" t="s">
        <v>255</v>
      </c>
      <c r="G163" s="215" t="s">
        <v>123</v>
      </c>
      <c r="H163" s="216">
        <v>333.661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38</v>
      </c>
      <c r="O163" s="88"/>
      <c r="P163" s="222">
        <f>O163*H163</f>
        <v>0</v>
      </c>
      <c r="Q163" s="222">
        <v>0.00014999999999999999</v>
      </c>
      <c r="R163" s="222">
        <f>Q163*H163</f>
        <v>0.050049149999999994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172</v>
      </c>
      <c r="AT163" s="224" t="s">
        <v>120</v>
      </c>
      <c r="AU163" s="224" t="s">
        <v>83</v>
      </c>
      <c r="AY163" s="14" t="s">
        <v>116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81</v>
      </c>
      <c r="BK163" s="225">
        <f>ROUND(I163*H163,2)</f>
        <v>0</v>
      </c>
      <c r="BL163" s="14" t="s">
        <v>172</v>
      </c>
      <c r="BM163" s="224" t="s">
        <v>256</v>
      </c>
    </row>
    <row r="164" s="2" customFormat="1" ht="16.5" customHeight="1">
      <c r="A164" s="35"/>
      <c r="B164" s="36"/>
      <c r="C164" s="212" t="s">
        <v>257</v>
      </c>
      <c r="D164" s="212" t="s">
        <v>120</v>
      </c>
      <c r="E164" s="213" t="s">
        <v>258</v>
      </c>
      <c r="F164" s="214" t="s">
        <v>259</v>
      </c>
      <c r="G164" s="215" t="s">
        <v>123</v>
      </c>
      <c r="H164" s="216">
        <v>333.661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38</v>
      </c>
      <c r="O164" s="88"/>
      <c r="P164" s="222">
        <f>O164*H164</f>
        <v>0</v>
      </c>
      <c r="Q164" s="222">
        <v>0.00097999999999999997</v>
      </c>
      <c r="R164" s="222">
        <f>Q164*H164</f>
        <v>0.32698778000000001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172</v>
      </c>
      <c r="AT164" s="224" t="s">
        <v>120</v>
      </c>
      <c r="AU164" s="224" t="s">
        <v>83</v>
      </c>
      <c r="AY164" s="14" t="s">
        <v>116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81</v>
      </c>
      <c r="BK164" s="225">
        <f>ROUND(I164*H164,2)</f>
        <v>0</v>
      </c>
      <c r="BL164" s="14" t="s">
        <v>172</v>
      </c>
      <c r="BM164" s="224" t="s">
        <v>260</v>
      </c>
    </row>
    <row r="165" s="12" customFormat="1" ht="25.92" customHeight="1">
      <c r="A165" s="12"/>
      <c r="B165" s="196"/>
      <c r="C165" s="197"/>
      <c r="D165" s="198" t="s">
        <v>72</v>
      </c>
      <c r="E165" s="199" t="s">
        <v>261</v>
      </c>
      <c r="F165" s="199" t="s">
        <v>262</v>
      </c>
      <c r="G165" s="197"/>
      <c r="H165" s="197"/>
      <c r="I165" s="200"/>
      <c r="J165" s="201">
        <f>BK165</f>
        <v>0</v>
      </c>
      <c r="K165" s="197"/>
      <c r="L165" s="202"/>
      <c r="M165" s="203"/>
      <c r="N165" s="204"/>
      <c r="O165" s="204"/>
      <c r="P165" s="205">
        <f>P166</f>
        <v>0</v>
      </c>
      <c r="Q165" s="204"/>
      <c r="R165" s="205">
        <f>R166</f>
        <v>0</v>
      </c>
      <c r="S165" s="204"/>
      <c r="T165" s="206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7" t="s">
        <v>142</v>
      </c>
      <c r="AT165" s="208" t="s">
        <v>72</v>
      </c>
      <c r="AU165" s="208" t="s">
        <v>73</v>
      </c>
      <c r="AY165" s="207" t="s">
        <v>116</v>
      </c>
      <c r="BK165" s="209">
        <f>BK166</f>
        <v>0</v>
      </c>
    </row>
    <row r="166" s="12" customFormat="1" ht="22.8" customHeight="1">
      <c r="A166" s="12"/>
      <c r="B166" s="196"/>
      <c r="C166" s="197"/>
      <c r="D166" s="198" t="s">
        <v>72</v>
      </c>
      <c r="E166" s="210" t="s">
        <v>263</v>
      </c>
      <c r="F166" s="210" t="s">
        <v>264</v>
      </c>
      <c r="G166" s="197"/>
      <c r="H166" s="197"/>
      <c r="I166" s="200"/>
      <c r="J166" s="211">
        <f>BK166</f>
        <v>0</v>
      </c>
      <c r="K166" s="197"/>
      <c r="L166" s="202"/>
      <c r="M166" s="203"/>
      <c r="N166" s="204"/>
      <c r="O166" s="204"/>
      <c r="P166" s="205">
        <f>P167</f>
        <v>0</v>
      </c>
      <c r="Q166" s="204"/>
      <c r="R166" s="205">
        <f>R167</f>
        <v>0</v>
      </c>
      <c r="S166" s="204"/>
      <c r="T166" s="206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7" t="s">
        <v>142</v>
      </c>
      <c r="AT166" s="208" t="s">
        <v>72</v>
      </c>
      <c r="AU166" s="208" t="s">
        <v>81</v>
      </c>
      <c r="AY166" s="207" t="s">
        <v>116</v>
      </c>
      <c r="BK166" s="209">
        <f>BK167</f>
        <v>0</v>
      </c>
    </row>
    <row r="167" s="2" customFormat="1" ht="16.5" customHeight="1">
      <c r="A167" s="35"/>
      <c r="B167" s="36"/>
      <c r="C167" s="212" t="s">
        <v>265</v>
      </c>
      <c r="D167" s="212" t="s">
        <v>120</v>
      </c>
      <c r="E167" s="213" t="s">
        <v>266</v>
      </c>
      <c r="F167" s="214" t="s">
        <v>264</v>
      </c>
      <c r="G167" s="215" t="s">
        <v>267</v>
      </c>
      <c r="H167" s="216">
        <v>90</v>
      </c>
      <c r="I167" s="217"/>
      <c r="J167" s="218">
        <f>ROUND(I167*H167,2)</f>
        <v>0</v>
      </c>
      <c r="K167" s="219"/>
      <c r="L167" s="41"/>
      <c r="M167" s="237" t="s">
        <v>1</v>
      </c>
      <c r="N167" s="238" t="s">
        <v>38</v>
      </c>
      <c r="O167" s="239"/>
      <c r="P167" s="240">
        <f>O167*H167</f>
        <v>0</v>
      </c>
      <c r="Q167" s="240">
        <v>0</v>
      </c>
      <c r="R167" s="240">
        <f>Q167*H167</f>
        <v>0</v>
      </c>
      <c r="S167" s="240">
        <v>0</v>
      </c>
      <c r="T167" s="24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268</v>
      </c>
      <c r="AT167" s="224" t="s">
        <v>120</v>
      </c>
      <c r="AU167" s="224" t="s">
        <v>83</v>
      </c>
      <c r="AY167" s="14" t="s">
        <v>116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81</v>
      </c>
      <c r="BK167" s="225">
        <f>ROUND(I167*H167,2)</f>
        <v>0</v>
      </c>
      <c r="BL167" s="14" t="s">
        <v>268</v>
      </c>
      <c r="BM167" s="224" t="s">
        <v>269</v>
      </c>
    </row>
    <row r="168" s="2" customFormat="1" ht="6.96" customHeight="1">
      <c r="A168" s="35"/>
      <c r="B168" s="63"/>
      <c r="C168" s="64"/>
      <c r="D168" s="64"/>
      <c r="E168" s="64"/>
      <c r="F168" s="64"/>
      <c r="G168" s="64"/>
      <c r="H168" s="64"/>
      <c r="I168" s="64"/>
      <c r="J168" s="64"/>
      <c r="K168" s="64"/>
      <c r="L168" s="41"/>
      <c r="M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</sheetData>
  <sheetProtection sheet="1" autoFilter="0" formatColumns="0" formatRows="0" objects="1" scenarios="1" spinCount="100000" saltValue="8tsKaOM5jp0hl2wFCmp1MdVPm713FuIkfMd7SAFImTfNdIzaG+V3cuXMUDK1S6pykwfEdz9bDjIIQzPJQZJ66g==" hashValue="Yu5RS9jI8oxmaI4as+3Hp44QGP+QHP5hTyDt48Dq6N8kd6lRUGjl/cknOOTA7O78XHsSZ/VB37D9aW+AFvTujw==" algorithmName="SHA-512" password="CC35"/>
  <autoFilter ref="C124:K16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2021-01-25T18:44:07Z</dcterms:created>
  <dcterms:modified xsi:type="dcterms:W3CDTF">2021-01-25T18:44:09Z</dcterms:modified>
</cp:coreProperties>
</file>